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  <definedName name="_xlnm.Print_Area" localSheetId="2">CA!$A$1:$G$62</definedName>
    <definedName name="_xlnm.Print_Area" localSheetId="3">CFG!$A$1:$G$52</definedName>
    <definedName name="_xlnm.Print_Area" localSheetId="0">COG!$A$1:$G$88</definedName>
    <definedName name="_xlnm.Print_Area" localSheetId="1">CTG!$A$1:$G$29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C42" i="5" s="1"/>
  <c r="E6" i="5"/>
  <c r="E42" i="5" s="1"/>
  <c r="F6" i="5"/>
  <c r="F42" i="5" s="1"/>
  <c r="B6" i="5"/>
  <c r="B42" i="5" s="1"/>
  <c r="D14" i="5"/>
  <c r="G14" i="5" s="1"/>
  <c r="G6" i="5" s="1"/>
  <c r="G42" i="5" s="1"/>
  <c r="C52" i="4"/>
  <c r="E52" i="4"/>
  <c r="F52" i="4"/>
  <c r="B52" i="4"/>
  <c r="D38" i="4"/>
  <c r="G38" i="4" s="1"/>
  <c r="G52" i="4" s="1"/>
  <c r="C30" i="4"/>
  <c r="D30" i="4"/>
  <c r="E30" i="4"/>
  <c r="F30" i="4"/>
  <c r="G30" i="4"/>
  <c r="B30" i="4"/>
  <c r="C16" i="4"/>
  <c r="E16" i="4"/>
  <c r="F16" i="4"/>
  <c r="B16" i="4"/>
  <c r="D7" i="4"/>
  <c r="G7" i="4" s="1"/>
  <c r="G16" i="4" s="1"/>
  <c r="F16" i="8"/>
  <c r="E16" i="8"/>
  <c r="C16" i="8"/>
  <c r="B16" i="8"/>
  <c r="D8" i="8"/>
  <c r="G8" i="8" s="1"/>
  <c r="D6" i="8"/>
  <c r="G6" i="8" s="1"/>
  <c r="G69" i="6"/>
  <c r="F69" i="6"/>
  <c r="E69" i="6"/>
  <c r="D69" i="6"/>
  <c r="C69" i="6"/>
  <c r="B69" i="6"/>
  <c r="G65" i="6"/>
  <c r="F65" i="6"/>
  <c r="E65" i="6"/>
  <c r="D65" i="6"/>
  <c r="C65" i="6"/>
  <c r="B65" i="6"/>
  <c r="G57" i="6"/>
  <c r="F57" i="6"/>
  <c r="E57" i="6"/>
  <c r="D57" i="6"/>
  <c r="C57" i="6"/>
  <c r="B57" i="6"/>
  <c r="G53" i="6"/>
  <c r="F53" i="6"/>
  <c r="E53" i="6"/>
  <c r="D53" i="6"/>
  <c r="C53" i="6"/>
  <c r="B53" i="6"/>
  <c r="D44" i="6"/>
  <c r="G44" i="6" s="1"/>
  <c r="G43" i="6" s="1"/>
  <c r="F43" i="6"/>
  <c r="E43" i="6"/>
  <c r="C43" i="6"/>
  <c r="B43" i="6"/>
  <c r="G33" i="6"/>
  <c r="F33" i="6"/>
  <c r="E33" i="6"/>
  <c r="D33" i="6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D14" i="6"/>
  <c r="G14" i="6" s="1"/>
  <c r="F13" i="6"/>
  <c r="E13" i="6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D6" i="6"/>
  <c r="G6" i="6" s="1"/>
  <c r="F5" i="6"/>
  <c r="E5" i="6"/>
  <c r="C5" i="6"/>
  <c r="B5" i="6"/>
  <c r="C77" i="6" l="1"/>
  <c r="B77" i="6"/>
  <c r="G16" i="8"/>
  <c r="F77" i="6"/>
  <c r="E77" i="6"/>
  <c r="D16" i="8"/>
  <c r="D13" i="6"/>
  <c r="G23" i="6"/>
  <c r="D5" i="6"/>
  <c r="D43" i="6"/>
  <c r="D16" i="4"/>
  <c r="D52" i="4"/>
  <c r="D6" i="5"/>
  <c r="D42" i="5" s="1"/>
  <c r="D23" i="6"/>
  <c r="G15" i="6"/>
  <c r="G13" i="6" s="1"/>
  <c r="G7" i="6"/>
  <c r="G5" i="6" s="1"/>
  <c r="D77" i="6" l="1"/>
  <c r="G77" i="6"/>
</calcChain>
</file>

<file path=xl/sharedStrings.xml><?xml version="1.0" encoding="utf-8"?>
<sst xmlns="http://schemas.openxmlformats.org/spreadsheetml/2006/main" count="225" uniqueCount="142">
  <si>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</si>
  <si>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</si>
  <si>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</si>
  <si>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</si>
  <si>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</si>
  <si>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</si>
  <si>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</si>
  <si>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</si>
  <si>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</si>
  <si>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</si>
  <si>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</si>
  <si>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</si>
  <si>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</si>
  <si>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</si>
  <si>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</si>
  <si>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</si>
  <si>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</si>
  <si>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</si>
  <si>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</si>
  <si>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</si>
  <si>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</si>
  <si>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</si>
  <si>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</si>
  <si>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</si>
  <si>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</si>
  <si>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</si>
  <si>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</si>
  <si>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</si>
  <si>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</si>
  <si>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</si>
  <si>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</si>
  <si>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</si>
  <si>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</si>
  <si>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</si>
  <si>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</si>
  <si>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</si>
  <si>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</si>
  <si>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</si>
  <si>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</si>
  <si>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</si>
  <si>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</si>
  <si>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</si>
  <si>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</si>
  <si>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</si>
  <si>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</si>
  <si>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</si>
  <si>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</si>
  <si>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</si>
  <si>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</si>
  <si>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</si>
  <si>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</si>
  <si>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</si>
  <si>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</si>
  <si>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</si>
  <si>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</si>
  <si>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</si>
  <si>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</si>
  <si>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</si>
  <si>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</si>
  <si>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</si>
  <si>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</si>
  <si>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</si>
  <si>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</si>
  <si>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</si>
  <si>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</si>
  <si>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</si>
  <si>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</si>
  <si>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</si>
  <si>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</si>
  <si>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</si>
  <si>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</si>
  <si>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</si>
  <si>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</si>
  <si>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</si>
  <si>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</si>
  <si>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</si>
  <si>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</si>
  <si>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</si>
  <si>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</si>
  <si>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</si>
  <si>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</si>
  <si>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</si>
  <si>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</si>
  <si>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</si>
  <si>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</si>
  <si>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</si>
  <si>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</si>
  <si>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</si>
  <si>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</si>
  <si>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</si>
  <si>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</si>
  <si>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</si>
  <si>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</si>
  <si>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</si>
  <si>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</si>
  <si>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</si>
  <si>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</si>
  <si>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</si>
  <si>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</si>
  <si>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</si>
  <si>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</si>
  <si>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</si>
  <si>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</si>
  <si>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</si>
  <si>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</si>
  <si>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</si>
  <si>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</si>
  <si>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</si>
  <si>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</si>
  <si>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</si>
  <si>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</si>
  <si>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</si>
  <si>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</si>
  <si>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</si>
  <si>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</si>
  <si>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</si>
  <si>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</si>
  <si>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</si>
  <si>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</si>
  <si>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</si>
  <si>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</si>
  <si>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</si>
  <si>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</si>
  <si>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</si>
  <si>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</si>
  <si>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</si>
  <si>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</si>
  <si>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</si>
  <si>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________________________________</t>
  </si>
  <si>
    <t>ENCARGADO DE DESPACHO</t>
  </si>
  <si>
    <t>Lic. Felipe de Jesús Álvarez Esquivel</t>
  </si>
  <si>
    <t>LCP J. Jesús López Ramírez</t>
  </si>
  <si>
    <t>Autoriza</t>
  </si>
  <si>
    <t>Elabora</t>
  </si>
  <si>
    <t>00001 Administración Fideicomiso</t>
  </si>
  <si>
    <t>_________________________________</t>
  </si>
  <si>
    <t>FIDEICOMISO CIUDAD INDUSTRIAL DE LEÓN
Estado Analítico del Ejercicio del Presupuesto de Egresos
Clasificación por Objeto del Gasto (Capítulo y Concepto)
Del 01 de Enero al 31 de Diciembre de 2022</t>
  </si>
  <si>
    <t>FIDEICOMISO CIUDAD INDUSTRIAL DE LEÓN
Estado Analítico del Ejercicio del Presupuesto de Egresos
Clasificación Económica (por Tipo de Gasto)
Del 01 de Enero al 31 de Diciembre de 2022</t>
  </si>
  <si>
    <t>FIDEICOMISO CIUDAD INDUSTRIAL DE LEÓN
Estado Analítico del Ejercicio del Presupuesto de Egresos
Clasificación Administrativa
Del 01 de Enero al 31 de Diciembre de 2022</t>
  </si>
  <si>
    <t>FIDEICOMISO CIUDAD INDUSTRIAL DE LEON
Estado Analítico del Ejercicio del Presupuesto de Egresos
Clasificación Administrativa
Del 01 de Enero al 31 de Diciembre de 2022</t>
  </si>
  <si>
    <t>FIDEICOMISO CIUDAD INDUSTRIAL DE LEON
Estado Analítico del Ejercicio del Presupuesto de Egresos
Clasificación Funcional (Finalidad y Función)
Del 01 de Enero al 31 de Diciembre de 2022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</si>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</sst>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1" xfId="0" applyFont="1" applyBorder="1" applyAlignment="1">
      <alignment horizontal="left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43" fontId="2" fillId="0" borderId="11" xfId="16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2" fillId="0" borderId="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 applyProtection="1">
      <alignment horizontal="left" indent="1"/>
      <protection locked="0"/>
    </xf>
    <xf numFmtId="0" fontId="2" fillId="0" borderId="9" xfId="9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indent="1"/>
      <protection locked="0"/>
    </xf>
    <xf numFmtId="0" fontId="0" fillId="0" borderId="9" xfId="0" applyBorder="1" applyProtection="1">
      <protection locked="0"/>
    </xf>
    <xf numFmtId="0" fontId="0" fillId="0" borderId="11" xfId="0" applyBorder="1" applyAlignment="1" applyProtection="1">
      <alignment horizontal="left" wrapText="1" indent="1"/>
      <protection locked="0"/>
    </xf>
    <xf numFmtId="0" fontId="0" fillId="0" borderId="10" xfId="0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/>
      <protection locked="0"/>
    </xf>
    <xf numFmtId="4" fontId="2" fillId="0" borderId="11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topLeftCell="A49" workbookViewId="0">
      <selection activeCell="F34" sqref="F34"/>
    </sheetView>
  </sheetViews>
  <sheetFormatPr baseColWidth="10" defaultColWidth="12" defaultRowHeight="11.25" x14ac:dyDescent="0.2"/>
  <cols>
    <col min="1" max="1" width="68" style="1" customWidth="1"/>
    <col min="2" max="2" width="31.8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9" t="s">
        <v>136</v>
      </c>
      <c r="B1" s="50"/>
      <c r="C1" s="50"/>
      <c r="D1" s="50"/>
      <c r="E1" s="50"/>
      <c r="F1" s="50"/>
      <c r="G1" s="51"/>
    </row>
    <row r="2" spans="1:7" x14ac:dyDescent="0.2">
      <c r="A2" s="29"/>
      <c r="B2" s="19" t="s">
        <v>0</v>
      </c>
      <c r="C2" s="20"/>
      <c r="D2" s="20"/>
      <c r="E2" s="20"/>
      <c r="F2" s="21"/>
      <c r="G2" s="52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3" t="s">
        <v>10</v>
      </c>
      <c r="B5" s="24">
        <f t="shared" ref="B5:G5" si="0">SUM(B6:B12)</f>
        <v>500900</v>
      </c>
      <c r="C5" s="24">
        <f t="shared" si="0"/>
        <v>-142269.64000000001</v>
      </c>
      <c r="D5" s="24">
        <f t="shared" si="0"/>
        <v>358630.36</v>
      </c>
      <c r="E5" s="24">
        <f t="shared" si="0"/>
        <v>358630.36</v>
      </c>
      <c r="F5" s="24">
        <f t="shared" si="0"/>
        <v>358630.36</v>
      </c>
      <c r="G5" s="24">
        <f t="shared" si="0"/>
        <v>0</v>
      </c>
    </row>
    <row r="6" spans="1:7" x14ac:dyDescent="0.2">
      <c r="A6" s="32" t="s">
        <v>11</v>
      </c>
      <c r="B6" s="6">
        <v>210162</v>
      </c>
      <c r="C6" s="6">
        <v>-78093.210000000006</v>
      </c>
      <c r="D6" s="6">
        <f>B6+C6</f>
        <v>132068.78999999998</v>
      </c>
      <c r="E6" s="6">
        <v>132068.78999999998</v>
      </c>
      <c r="F6" s="6">
        <v>132068.78999999998</v>
      </c>
      <c r="G6" s="6">
        <f>D6-E6</f>
        <v>0</v>
      </c>
    </row>
    <row r="7" spans="1:7" x14ac:dyDescent="0.2">
      <c r="A7" s="32" t="s">
        <v>12</v>
      </c>
      <c r="B7" s="6">
        <v>0</v>
      </c>
      <c r="C7" s="6">
        <v>0</v>
      </c>
      <c r="D7" s="6">
        <f t="shared" ref="D7:D12" si="1">B7+C7</f>
        <v>0</v>
      </c>
      <c r="E7" s="6">
        <v>0</v>
      </c>
      <c r="F7" s="6">
        <v>0</v>
      </c>
      <c r="G7" s="6">
        <f t="shared" ref="G7:G12" si="2">D7-E7</f>
        <v>0</v>
      </c>
    </row>
    <row r="8" spans="1:7" x14ac:dyDescent="0.2">
      <c r="A8" s="32" t="s">
        <v>13</v>
      </c>
      <c r="B8" s="6">
        <v>117771</v>
      </c>
      <c r="C8" s="6">
        <v>-25527.59</v>
      </c>
      <c r="D8" s="6">
        <f t="shared" si="1"/>
        <v>92243.41</v>
      </c>
      <c r="E8" s="6">
        <v>92243.41</v>
      </c>
      <c r="F8" s="6">
        <v>92243.41</v>
      </c>
      <c r="G8" s="6">
        <f t="shared" si="2"/>
        <v>0</v>
      </c>
    </row>
    <row r="9" spans="1:7" x14ac:dyDescent="0.2">
      <c r="A9" s="32" t="s">
        <v>14</v>
      </c>
      <c r="B9" s="6">
        <v>43200</v>
      </c>
      <c r="C9" s="6">
        <v>-19057.22</v>
      </c>
      <c r="D9" s="6">
        <f t="shared" si="1"/>
        <v>24142.78</v>
      </c>
      <c r="E9" s="6">
        <v>24142.78</v>
      </c>
      <c r="F9" s="6">
        <v>24142.78</v>
      </c>
      <c r="G9" s="6">
        <f t="shared" si="2"/>
        <v>0</v>
      </c>
    </row>
    <row r="10" spans="1:7" x14ac:dyDescent="0.2">
      <c r="A10" s="32" t="s">
        <v>15</v>
      </c>
      <c r="B10" s="6">
        <v>129767</v>
      </c>
      <c r="C10" s="6">
        <v>-19591.62</v>
      </c>
      <c r="D10" s="6">
        <f t="shared" si="1"/>
        <v>110175.38</v>
      </c>
      <c r="E10" s="6">
        <v>110175.38</v>
      </c>
      <c r="F10" s="6">
        <v>110175.38</v>
      </c>
      <c r="G10" s="6">
        <f t="shared" si="2"/>
        <v>0</v>
      </c>
    </row>
    <row r="11" spans="1:7" x14ac:dyDescent="0.2">
      <c r="A11" s="32" t="s">
        <v>16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2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3" t="s">
        <v>18</v>
      </c>
      <c r="B13" s="25">
        <f t="shared" ref="B13:G13" si="3">SUM(B14:B22)</f>
        <v>11500</v>
      </c>
      <c r="C13" s="25">
        <f t="shared" si="3"/>
        <v>-11017.1</v>
      </c>
      <c r="D13" s="25">
        <f t="shared" si="3"/>
        <v>482.89999999999964</v>
      </c>
      <c r="E13" s="25">
        <f t="shared" si="3"/>
        <v>482.9</v>
      </c>
      <c r="F13" s="25">
        <f t="shared" si="3"/>
        <v>482.9</v>
      </c>
      <c r="G13" s="25">
        <f t="shared" si="3"/>
        <v>0</v>
      </c>
    </row>
    <row r="14" spans="1:7" x14ac:dyDescent="0.2">
      <c r="A14" s="32" t="s">
        <v>19</v>
      </c>
      <c r="B14" s="6">
        <v>7500</v>
      </c>
      <c r="C14" s="6">
        <v>-7017.1</v>
      </c>
      <c r="D14" s="6">
        <f>B14+C14</f>
        <v>482.89999999999964</v>
      </c>
      <c r="E14" s="6">
        <v>482.9</v>
      </c>
      <c r="F14" s="6">
        <v>482.9</v>
      </c>
      <c r="G14" s="6">
        <f>D14-E14</f>
        <v>0</v>
      </c>
    </row>
    <row r="15" spans="1:7" x14ac:dyDescent="0.2">
      <c r="A15" s="32" t="s">
        <v>20</v>
      </c>
      <c r="B15" s="6">
        <v>0</v>
      </c>
      <c r="C15" s="6">
        <v>0</v>
      </c>
      <c r="D15" s="6">
        <f t="shared" ref="D15:D22" si="4">B15+C15</f>
        <v>0</v>
      </c>
      <c r="E15" s="6">
        <v>0</v>
      </c>
      <c r="F15" s="6">
        <v>0</v>
      </c>
      <c r="G15" s="6">
        <f t="shared" ref="G15:G22" si="5">D15-E15</f>
        <v>0</v>
      </c>
    </row>
    <row r="16" spans="1:7" x14ac:dyDescent="0.2">
      <c r="A16" s="32" t="s">
        <v>21</v>
      </c>
      <c r="B16" s="6">
        <v>0</v>
      </c>
      <c r="C16" s="6">
        <v>0</v>
      </c>
      <c r="D16" s="6">
        <f t="shared" si="4"/>
        <v>0</v>
      </c>
      <c r="E16" s="6">
        <v>0</v>
      </c>
      <c r="F16" s="6">
        <v>0</v>
      </c>
      <c r="G16" s="6">
        <f t="shared" si="5"/>
        <v>0</v>
      </c>
    </row>
    <row r="17" spans="1:7" x14ac:dyDescent="0.2">
      <c r="A17" s="32" t="s">
        <v>22</v>
      </c>
      <c r="B17" s="6">
        <v>0</v>
      </c>
      <c r="C17" s="6">
        <v>0</v>
      </c>
      <c r="D17" s="6">
        <f t="shared" si="4"/>
        <v>0</v>
      </c>
      <c r="E17" s="6">
        <v>0</v>
      </c>
      <c r="F17" s="6">
        <v>0</v>
      </c>
      <c r="G17" s="6">
        <f t="shared" si="5"/>
        <v>0</v>
      </c>
    </row>
    <row r="18" spans="1:7" x14ac:dyDescent="0.2">
      <c r="A18" s="32" t="s">
        <v>23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</row>
    <row r="19" spans="1:7" x14ac:dyDescent="0.2">
      <c r="A19" s="32" t="s">
        <v>24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32" t="s">
        <v>25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32" t="s">
        <v>26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2" t="s">
        <v>27</v>
      </c>
      <c r="B22" s="6">
        <v>4000</v>
      </c>
      <c r="C22" s="6">
        <v>-4000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23" t="s">
        <v>28</v>
      </c>
      <c r="B23" s="25">
        <f t="shared" ref="B23:G23" si="6">SUM(B24:B32)</f>
        <v>2510900</v>
      </c>
      <c r="C23" s="25">
        <f t="shared" si="6"/>
        <v>2983842.34</v>
      </c>
      <c r="D23" s="25">
        <f t="shared" si="6"/>
        <v>5494742.3399999999</v>
      </c>
      <c r="E23" s="25">
        <f t="shared" si="6"/>
        <v>5494742.3399999999</v>
      </c>
      <c r="F23" s="25">
        <f t="shared" si="6"/>
        <v>5494742.3399999999</v>
      </c>
      <c r="G23" s="25">
        <f t="shared" si="6"/>
        <v>0</v>
      </c>
    </row>
    <row r="24" spans="1:7" x14ac:dyDescent="0.2">
      <c r="A24" s="32" t="s">
        <v>29</v>
      </c>
      <c r="B24" s="6">
        <v>23500</v>
      </c>
      <c r="C24" s="6">
        <v>-8132</v>
      </c>
      <c r="D24" s="6">
        <f>B24+C24</f>
        <v>15368</v>
      </c>
      <c r="E24" s="48">
        <v>15368</v>
      </c>
      <c r="F24" s="48">
        <v>15368</v>
      </c>
      <c r="G24" s="6">
        <f>D24-E24</f>
        <v>0</v>
      </c>
    </row>
    <row r="25" spans="1:7" x14ac:dyDescent="0.2">
      <c r="A25" s="32" t="s">
        <v>30</v>
      </c>
      <c r="B25" s="6">
        <v>0</v>
      </c>
      <c r="C25" s="6">
        <v>0</v>
      </c>
      <c r="D25" s="6">
        <f t="shared" ref="D25:D32" si="7">B25+C25</f>
        <v>0</v>
      </c>
      <c r="E25" s="48">
        <v>0</v>
      </c>
      <c r="F25" s="48">
        <v>0</v>
      </c>
      <c r="G25" s="6">
        <f t="shared" ref="G25:G32" si="8">D25-E25</f>
        <v>0</v>
      </c>
    </row>
    <row r="26" spans="1:7" x14ac:dyDescent="0.2">
      <c r="A26" s="32" t="s">
        <v>31</v>
      </c>
      <c r="B26" s="6">
        <v>527200</v>
      </c>
      <c r="C26" s="6">
        <v>382613.98</v>
      </c>
      <c r="D26" s="6">
        <f t="shared" si="7"/>
        <v>909813.98</v>
      </c>
      <c r="E26" s="48">
        <v>909813.98</v>
      </c>
      <c r="F26" s="48">
        <v>909813.98</v>
      </c>
      <c r="G26" s="6">
        <f t="shared" si="8"/>
        <v>0</v>
      </c>
    </row>
    <row r="27" spans="1:7" x14ac:dyDescent="0.2">
      <c r="A27" s="32" t="s">
        <v>32</v>
      </c>
      <c r="B27" s="6">
        <v>190000</v>
      </c>
      <c r="C27" s="6">
        <v>4617.24</v>
      </c>
      <c r="D27" s="6">
        <f t="shared" si="7"/>
        <v>194617.24</v>
      </c>
      <c r="E27" s="48">
        <v>194617.24</v>
      </c>
      <c r="F27" s="48">
        <v>194617.24</v>
      </c>
      <c r="G27" s="6">
        <f t="shared" si="8"/>
        <v>0</v>
      </c>
    </row>
    <row r="28" spans="1:7" x14ac:dyDescent="0.2">
      <c r="A28" s="32" t="s">
        <v>33</v>
      </c>
      <c r="B28" s="6">
        <v>8000</v>
      </c>
      <c r="C28" s="6">
        <v>-8000</v>
      </c>
      <c r="D28" s="6">
        <f t="shared" si="7"/>
        <v>0</v>
      </c>
      <c r="E28" s="48">
        <v>0</v>
      </c>
      <c r="F28" s="48">
        <v>0</v>
      </c>
      <c r="G28" s="6">
        <f t="shared" si="8"/>
        <v>0</v>
      </c>
    </row>
    <row r="29" spans="1:7" x14ac:dyDescent="0.2">
      <c r="A29" s="32" t="s">
        <v>34</v>
      </c>
      <c r="B29" s="6">
        <v>0</v>
      </c>
      <c r="C29" s="6">
        <v>0</v>
      </c>
      <c r="D29" s="6">
        <f t="shared" si="7"/>
        <v>0</v>
      </c>
      <c r="E29" s="48">
        <v>0</v>
      </c>
      <c r="F29" s="48">
        <v>0</v>
      </c>
      <c r="G29" s="6">
        <f t="shared" si="8"/>
        <v>0</v>
      </c>
    </row>
    <row r="30" spans="1:7" x14ac:dyDescent="0.2">
      <c r="A30" s="32" t="s">
        <v>35</v>
      </c>
      <c r="B30" s="6">
        <v>1200</v>
      </c>
      <c r="C30" s="6">
        <v>-504</v>
      </c>
      <c r="D30" s="6">
        <f t="shared" si="7"/>
        <v>696</v>
      </c>
      <c r="E30" s="48">
        <v>696</v>
      </c>
      <c r="F30" s="48">
        <v>696</v>
      </c>
      <c r="G30" s="6">
        <f t="shared" si="8"/>
        <v>0</v>
      </c>
    </row>
    <row r="31" spans="1:7" x14ac:dyDescent="0.2">
      <c r="A31" s="32" t="s">
        <v>36</v>
      </c>
      <c r="B31" s="6">
        <v>4000</v>
      </c>
      <c r="C31" s="6">
        <v>-3526</v>
      </c>
      <c r="D31" s="6">
        <f t="shared" si="7"/>
        <v>474</v>
      </c>
      <c r="E31" s="48">
        <v>474</v>
      </c>
      <c r="F31" s="48">
        <v>474</v>
      </c>
      <c r="G31" s="6">
        <f t="shared" si="8"/>
        <v>0</v>
      </c>
    </row>
    <row r="32" spans="1:7" x14ac:dyDescent="0.2">
      <c r="A32" s="32" t="s">
        <v>37</v>
      </c>
      <c r="B32" s="6">
        <v>1757000</v>
      </c>
      <c r="C32" s="6">
        <v>2616773.12</v>
      </c>
      <c r="D32" s="6">
        <f t="shared" si="7"/>
        <v>4373773.12</v>
      </c>
      <c r="E32" s="48">
        <v>4373773.12</v>
      </c>
      <c r="F32" s="48">
        <v>4373773.12</v>
      </c>
      <c r="G32" s="6">
        <f t="shared" si="8"/>
        <v>0</v>
      </c>
    </row>
    <row r="33" spans="1:7" x14ac:dyDescent="0.2">
      <c r="A33" s="23" t="s">
        <v>38</v>
      </c>
      <c r="B33" s="25">
        <f t="shared" ref="B33:G33" si="9">SUM(B34:B42)</f>
        <v>0</v>
      </c>
      <c r="C33" s="25">
        <f t="shared" si="9"/>
        <v>0</v>
      </c>
      <c r="D33" s="25">
        <f t="shared" si="9"/>
        <v>0</v>
      </c>
      <c r="E33" s="25">
        <f t="shared" si="9"/>
        <v>0</v>
      </c>
      <c r="F33" s="25">
        <f t="shared" si="9"/>
        <v>0</v>
      </c>
      <c r="G33" s="25">
        <f t="shared" si="9"/>
        <v>0</v>
      </c>
    </row>
    <row r="34" spans="1:7" x14ac:dyDescent="0.2">
      <c r="A34" s="32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2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2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2" t="s">
        <v>42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32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2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2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2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2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23" t="s">
        <v>48</v>
      </c>
      <c r="B43" s="25">
        <f t="shared" ref="B43:G43" si="10">SUM(B44:B52)</f>
        <v>0</v>
      </c>
      <c r="C43" s="25">
        <f t="shared" si="10"/>
        <v>0</v>
      </c>
      <c r="D43" s="25">
        <f t="shared" si="10"/>
        <v>0</v>
      </c>
      <c r="E43" s="25">
        <f t="shared" si="10"/>
        <v>0</v>
      </c>
      <c r="F43" s="25">
        <f t="shared" si="10"/>
        <v>0</v>
      </c>
      <c r="G43" s="25">
        <f t="shared" si="10"/>
        <v>0</v>
      </c>
    </row>
    <row r="44" spans="1:7" x14ac:dyDescent="0.2">
      <c r="A44" s="32" t="s">
        <v>49</v>
      </c>
      <c r="B44" s="6">
        <v>0</v>
      </c>
      <c r="C44" s="6">
        <v>0</v>
      </c>
      <c r="D44" s="6">
        <f>B44+C44</f>
        <v>0</v>
      </c>
      <c r="E44" s="6">
        <v>0</v>
      </c>
      <c r="F44" s="6">
        <v>0</v>
      </c>
      <c r="G44" s="6">
        <f>D44-E44</f>
        <v>0</v>
      </c>
    </row>
    <row r="45" spans="1:7" x14ac:dyDescent="0.2">
      <c r="A45" s="32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2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2" t="s">
        <v>52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2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2" t="s">
        <v>54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2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2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2" t="s">
        <v>57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23" t="s">
        <v>58</v>
      </c>
      <c r="B53" s="25">
        <f t="shared" ref="B53:G53" si="11">SUM(B54:B56)</f>
        <v>0</v>
      </c>
      <c r="C53" s="25">
        <f t="shared" si="11"/>
        <v>0</v>
      </c>
      <c r="D53" s="25">
        <f t="shared" si="11"/>
        <v>0</v>
      </c>
      <c r="E53" s="25">
        <f t="shared" si="11"/>
        <v>0</v>
      </c>
      <c r="F53" s="25">
        <f t="shared" si="11"/>
        <v>0</v>
      </c>
      <c r="G53" s="25">
        <f t="shared" si="11"/>
        <v>0</v>
      </c>
    </row>
    <row r="54" spans="1:7" x14ac:dyDescent="0.2">
      <c r="A54" s="32" t="s">
        <v>59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2" t="s">
        <v>60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2" t="s">
        <v>61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23" t="s">
        <v>62</v>
      </c>
      <c r="B57" s="25">
        <f t="shared" ref="B57:G57" si="12">SUM(B58:B64)</f>
        <v>0</v>
      </c>
      <c r="C57" s="25">
        <f t="shared" si="12"/>
        <v>0</v>
      </c>
      <c r="D57" s="25">
        <f t="shared" si="12"/>
        <v>0</v>
      </c>
      <c r="E57" s="25">
        <f t="shared" si="12"/>
        <v>0</v>
      </c>
      <c r="F57" s="25">
        <f t="shared" si="12"/>
        <v>0</v>
      </c>
      <c r="G57" s="25">
        <f t="shared" si="12"/>
        <v>0</v>
      </c>
    </row>
    <row r="58" spans="1:7" x14ac:dyDescent="0.2">
      <c r="A58" s="32" t="s">
        <v>63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2" t="s">
        <v>64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2" t="s">
        <v>65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2" t="s">
        <v>66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2" t="s">
        <v>67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2" t="s">
        <v>68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2" t="s">
        <v>69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23" t="s">
        <v>70</v>
      </c>
      <c r="B65" s="25">
        <f t="shared" ref="B65:G65" si="13">SUM(B66:B68)</f>
        <v>0</v>
      </c>
      <c r="C65" s="25">
        <f t="shared" si="13"/>
        <v>0</v>
      </c>
      <c r="D65" s="25">
        <f t="shared" si="13"/>
        <v>0</v>
      </c>
      <c r="E65" s="25">
        <f t="shared" si="13"/>
        <v>0</v>
      </c>
      <c r="F65" s="25">
        <f t="shared" si="13"/>
        <v>0</v>
      </c>
      <c r="G65" s="25">
        <f t="shared" si="13"/>
        <v>0</v>
      </c>
    </row>
    <row r="66" spans="1:7" x14ac:dyDescent="0.2">
      <c r="A66" s="32" t="s">
        <v>71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2" t="s">
        <v>72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2" t="s">
        <v>73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23" t="s">
        <v>74</v>
      </c>
      <c r="B69" s="25">
        <f t="shared" ref="B69:G69" si="14">SUM(B70:B76)</f>
        <v>0</v>
      </c>
      <c r="C69" s="25">
        <f t="shared" si="14"/>
        <v>0</v>
      </c>
      <c r="D69" s="25">
        <f t="shared" si="14"/>
        <v>0</v>
      </c>
      <c r="E69" s="25">
        <f t="shared" si="14"/>
        <v>0</v>
      </c>
      <c r="F69" s="25">
        <f t="shared" si="14"/>
        <v>0</v>
      </c>
      <c r="G69" s="25">
        <f t="shared" si="14"/>
        <v>0</v>
      </c>
    </row>
    <row r="70" spans="1:7" x14ac:dyDescent="0.2">
      <c r="A70" s="32" t="s">
        <v>75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2" t="s">
        <v>76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2" t="s">
        <v>77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2" t="s">
        <v>78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2" t="s">
        <v>79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2" t="s">
        <v>80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3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34" t="s">
        <v>82</v>
      </c>
      <c r="B77" s="8">
        <f t="shared" ref="B77:G77" si="15">B69+B65+B57+B53+B43+B33+B23+B13+B5</f>
        <v>3023300</v>
      </c>
      <c r="C77" s="8">
        <f t="shared" si="15"/>
        <v>2830555.5999999996</v>
      </c>
      <c r="D77" s="8">
        <f t="shared" si="15"/>
        <v>5853855.6000000006</v>
      </c>
      <c r="E77" s="8">
        <f t="shared" si="15"/>
        <v>5853855.6000000006</v>
      </c>
      <c r="F77" s="8">
        <f t="shared" si="15"/>
        <v>5853855.6000000006</v>
      </c>
      <c r="G77" s="8">
        <f t="shared" si="15"/>
        <v>0</v>
      </c>
    </row>
    <row r="83" spans="1:2" x14ac:dyDescent="0.2">
      <c r="A83" s="26" t="s">
        <v>128</v>
      </c>
      <c r="B83" s="26" t="s">
        <v>128</v>
      </c>
    </row>
    <row r="84" spans="1:2" x14ac:dyDescent="0.2">
      <c r="A84" s="26" t="s">
        <v>129</v>
      </c>
      <c r="B84" s="26" t="s">
        <v>131</v>
      </c>
    </row>
    <row r="85" spans="1:2" x14ac:dyDescent="0.2">
      <c r="A85" s="26" t="s">
        <v>130</v>
      </c>
      <c r="B85" s="27" t="s">
        <v>141</v>
      </c>
    </row>
    <row r="86" spans="1:2" x14ac:dyDescent="0.2">
      <c r="A86" s="27" t="s">
        <v>132</v>
      </c>
      <c r="B86" s="27" t="s">
        <v>133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F24" sqref="F24"/>
    </sheetView>
  </sheetViews>
  <sheetFormatPr baseColWidth="10" defaultColWidth="12" defaultRowHeight="11.25" x14ac:dyDescent="0.2"/>
  <cols>
    <col min="1" max="1" width="47.6640625" style="1" customWidth="1"/>
    <col min="2" max="2" width="31.33203125" style="1" customWidth="1"/>
    <col min="3" max="7" width="18.33203125" style="1" customWidth="1"/>
    <col min="8" max="16384" width="12" style="1"/>
  </cols>
  <sheetData>
    <row r="1" spans="1:7" ht="45" customHeight="1" x14ac:dyDescent="0.2">
      <c r="A1" s="49" t="s">
        <v>137</v>
      </c>
      <c r="B1" s="50"/>
      <c r="C1" s="50"/>
      <c r="D1" s="50"/>
      <c r="E1" s="50"/>
      <c r="F1" s="50"/>
      <c r="G1" s="51"/>
    </row>
    <row r="2" spans="1:7" x14ac:dyDescent="0.2">
      <c r="A2" s="29"/>
      <c r="B2" s="19" t="s">
        <v>0</v>
      </c>
      <c r="C2" s="20"/>
      <c r="D2" s="20"/>
      <c r="E2" s="20"/>
      <c r="F2" s="21"/>
      <c r="G2" s="52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3023300</v>
      </c>
      <c r="C6" s="28">
        <v>2830555.6</v>
      </c>
      <c r="D6" s="6">
        <f>B6+C6</f>
        <v>5853855.5999999996</v>
      </c>
      <c r="E6" s="6">
        <v>5853855.5999999996</v>
      </c>
      <c r="F6" s="6">
        <v>5853855.5999999996</v>
      </c>
      <c r="G6" s="6">
        <f>D6-E6</f>
        <v>0</v>
      </c>
    </row>
    <row r="7" spans="1:7" x14ac:dyDescent="0.2">
      <c r="A7" s="35"/>
      <c r="B7" s="10"/>
      <c r="C7" s="28"/>
      <c r="D7" s="6"/>
      <c r="E7" s="10"/>
      <c r="F7" s="10"/>
      <c r="G7" s="6"/>
    </row>
    <row r="8" spans="1:7" x14ac:dyDescent="0.2">
      <c r="A8" s="35" t="s">
        <v>84</v>
      </c>
      <c r="B8" s="6">
        <v>0</v>
      </c>
      <c r="C8" s="28"/>
      <c r="D8" s="6">
        <f t="shared" ref="D8" si="0">B8+C8</f>
        <v>0</v>
      </c>
      <c r="E8" s="10">
        <v>0</v>
      </c>
      <c r="F8" s="10">
        <v>0</v>
      </c>
      <c r="G8" s="6">
        <f t="shared" ref="G8" si="1">D8-E8</f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 t="shared" ref="B16:G16" si="2">B14+B12+B10+B8+B6</f>
        <v>3023300</v>
      </c>
      <c r="C16" s="8">
        <f t="shared" si="2"/>
        <v>2830555.6</v>
      </c>
      <c r="D16" s="8">
        <f t="shared" si="2"/>
        <v>5853855.5999999996</v>
      </c>
      <c r="E16" s="8">
        <f t="shared" si="2"/>
        <v>5853855.5999999996</v>
      </c>
      <c r="F16" s="8">
        <f t="shared" si="2"/>
        <v>5853855.5999999996</v>
      </c>
      <c r="G16" s="8">
        <f t="shared" si="2"/>
        <v>0</v>
      </c>
    </row>
    <row r="22" spans="1:2" x14ac:dyDescent="0.2">
      <c r="A22" s="26" t="s">
        <v>128</v>
      </c>
      <c r="B22" s="26" t="s">
        <v>128</v>
      </c>
    </row>
    <row r="23" spans="1:2" x14ac:dyDescent="0.2">
      <c r="A23" s="26" t="s">
        <v>129</v>
      </c>
      <c r="B23" s="26" t="s">
        <v>131</v>
      </c>
    </row>
    <row r="24" spans="1:2" x14ac:dyDescent="0.2">
      <c r="A24" s="26" t="s">
        <v>130</v>
      </c>
      <c r="B24" s="27" t="s">
        <v>141</v>
      </c>
    </row>
    <row r="25" spans="1:2" x14ac:dyDescent="0.2">
      <c r="A25" s="27" t="s">
        <v>132</v>
      </c>
      <c r="B25" s="27" t="s">
        <v>133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opLeftCell="A28" workbookViewId="0">
      <selection activeCell="C38" sqref="C38"/>
    </sheetView>
  </sheetViews>
  <sheetFormatPr baseColWidth="10" defaultColWidth="12" defaultRowHeight="11.25" x14ac:dyDescent="0.2"/>
  <cols>
    <col min="1" max="1" width="60.83203125" style="1" customWidth="1"/>
    <col min="2" max="2" width="32.83203125" style="1" customWidth="1"/>
    <col min="3" max="7" width="18.33203125" style="1" customWidth="1"/>
    <col min="8" max="16384" width="12" style="1"/>
  </cols>
  <sheetData>
    <row r="1" spans="1:7" ht="45" customHeight="1" x14ac:dyDescent="0.2">
      <c r="A1" s="54" t="s">
        <v>138</v>
      </c>
      <c r="B1" s="55"/>
      <c r="C1" s="55"/>
      <c r="D1" s="55"/>
      <c r="E1" s="55"/>
      <c r="F1" s="55"/>
      <c r="G1" s="56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9"/>
      <c r="B3" s="19" t="s">
        <v>0</v>
      </c>
      <c r="C3" s="20"/>
      <c r="D3" s="20"/>
      <c r="E3" s="20"/>
      <c r="F3" s="21"/>
      <c r="G3" s="52" t="s">
        <v>7</v>
      </c>
    </row>
    <row r="4" spans="1:7" ht="24.95" customHeight="1" x14ac:dyDescent="0.2">
      <c r="A4" s="30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3"/>
    </row>
    <row r="5" spans="1:7" x14ac:dyDescent="0.2">
      <c r="A5" s="31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38"/>
      <c r="B6" s="17"/>
      <c r="C6" s="17"/>
      <c r="D6" s="17"/>
      <c r="E6" s="17"/>
      <c r="F6" s="17"/>
      <c r="G6" s="17"/>
    </row>
    <row r="7" spans="1:7" x14ac:dyDescent="0.2">
      <c r="A7" s="22" t="s">
        <v>134</v>
      </c>
      <c r="B7" s="6">
        <v>3023300</v>
      </c>
      <c r="C7" s="6">
        <v>2500000</v>
      </c>
      <c r="D7" s="6">
        <f>B7+C7</f>
        <v>5523300</v>
      </c>
      <c r="E7" s="6">
        <v>2894134.66</v>
      </c>
      <c r="F7" s="6">
        <v>2894134.66</v>
      </c>
      <c r="G7" s="6">
        <f>+D7-E7</f>
        <v>2629165.34</v>
      </c>
    </row>
    <row r="8" spans="1:7" x14ac:dyDescent="0.2">
      <c r="A8" s="22"/>
      <c r="B8" s="6"/>
      <c r="C8" s="6"/>
      <c r="D8" s="6"/>
      <c r="E8" s="6"/>
      <c r="F8" s="6"/>
      <c r="G8" s="6"/>
    </row>
    <row r="9" spans="1:7" x14ac:dyDescent="0.2">
      <c r="A9" s="22"/>
      <c r="B9" s="6"/>
      <c r="C9" s="6"/>
      <c r="D9" s="6"/>
      <c r="E9" s="6"/>
      <c r="F9" s="6"/>
      <c r="G9" s="6"/>
    </row>
    <row r="10" spans="1:7" x14ac:dyDescent="0.2">
      <c r="A10" s="22"/>
      <c r="B10" s="6"/>
      <c r="C10" s="6"/>
      <c r="D10" s="6"/>
      <c r="E10" s="6"/>
      <c r="F10" s="6"/>
      <c r="G10" s="6"/>
    </row>
    <row r="11" spans="1:7" x14ac:dyDescent="0.2">
      <c r="A11" s="22"/>
      <c r="B11" s="6"/>
      <c r="C11" s="6"/>
      <c r="D11" s="6"/>
      <c r="E11" s="6"/>
      <c r="F11" s="6"/>
      <c r="G11" s="6"/>
    </row>
    <row r="12" spans="1:7" x14ac:dyDescent="0.2">
      <c r="A12" s="22"/>
      <c r="B12" s="6"/>
      <c r="C12" s="6"/>
      <c r="D12" s="6"/>
      <c r="E12" s="6"/>
      <c r="F12" s="6"/>
      <c r="G12" s="6"/>
    </row>
    <row r="13" spans="1:7" x14ac:dyDescent="0.2">
      <c r="A13" s="22"/>
      <c r="B13" s="6"/>
      <c r="C13" s="6"/>
      <c r="D13" s="6"/>
      <c r="E13" s="6"/>
      <c r="F13" s="6"/>
      <c r="G13" s="6"/>
    </row>
    <row r="14" spans="1:7" x14ac:dyDescent="0.2">
      <c r="A14" s="22"/>
      <c r="B14" s="6"/>
      <c r="C14" s="6"/>
      <c r="D14" s="6"/>
      <c r="E14" s="6"/>
      <c r="F14" s="6"/>
      <c r="G14" s="6"/>
    </row>
    <row r="15" spans="1:7" x14ac:dyDescent="0.2">
      <c r="A15" s="22"/>
      <c r="B15" s="7"/>
      <c r="C15" s="7"/>
      <c r="D15" s="7"/>
      <c r="E15" s="7"/>
      <c r="F15" s="7"/>
      <c r="G15" s="7"/>
    </row>
    <row r="16" spans="1:7" x14ac:dyDescent="0.2">
      <c r="A16" s="39" t="s">
        <v>82</v>
      </c>
      <c r="B16" s="12">
        <f>B7</f>
        <v>3023300</v>
      </c>
      <c r="C16" s="12">
        <f t="shared" ref="C16:G16" si="0">C7</f>
        <v>2500000</v>
      </c>
      <c r="D16" s="12">
        <f t="shared" si="0"/>
        <v>5523300</v>
      </c>
      <c r="E16" s="12">
        <f t="shared" si="0"/>
        <v>2894134.66</v>
      </c>
      <c r="F16" s="12">
        <f t="shared" si="0"/>
        <v>2894134.66</v>
      </c>
      <c r="G16" s="12">
        <f t="shared" si="0"/>
        <v>2629165.34</v>
      </c>
    </row>
    <row r="19" spans="1:7" ht="45" customHeight="1" x14ac:dyDescent="0.2">
      <c r="A19" s="57" t="s">
        <v>139</v>
      </c>
      <c r="B19" s="58"/>
      <c r="C19" s="58"/>
      <c r="D19" s="58"/>
      <c r="E19" s="58"/>
      <c r="F19" s="58"/>
      <c r="G19" s="59"/>
    </row>
    <row r="21" spans="1:7" x14ac:dyDescent="0.2">
      <c r="A21" s="29"/>
      <c r="B21" s="19" t="s">
        <v>0</v>
      </c>
      <c r="C21" s="20"/>
      <c r="D21" s="20"/>
      <c r="E21" s="20"/>
      <c r="F21" s="21"/>
      <c r="G21" s="52" t="s">
        <v>7</v>
      </c>
    </row>
    <row r="22" spans="1:7" ht="22.5" x14ac:dyDescent="0.2">
      <c r="A22" s="30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3"/>
    </row>
    <row r="23" spans="1:7" x14ac:dyDescent="0.2">
      <c r="A23" s="31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40"/>
      <c r="B24" s="14"/>
      <c r="C24" s="14"/>
      <c r="D24" s="14"/>
      <c r="E24" s="14"/>
      <c r="F24" s="14"/>
      <c r="G24" s="14"/>
    </row>
    <row r="25" spans="1:7" x14ac:dyDescent="0.2">
      <c r="A25" s="22" t="s">
        <v>86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22" t="s">
        <v>87</v>
      </c>
      <c r="B26" s="15"/>
      <c r="C26" s="15"/>
      <c r="D26" s="15"/>
      <c r="E26" s="15"/>
      <c r="F26" s="15"/>
      <c r="G26" s="15"/>
    </row>
    <row r="27" spans="1:7" x14ac:dyDescent="0.2">
      <c r="A27" s="22" t="s">
        <v>88</v>
      </c>
      <c r="B27" s="15"/>
      <c r="C27" s="15"/>
      <c r="D27" s="15"/>
      <c r="E27" s="15"/>
      <c r="F27" s="15"/>
      <c r="G27" s="15"/>
    </row>
    <row r="28" spans="1:7" x14ac:dyDescent="0.2">
      <c r="A28" s="22" t="s">
        <v>89</v>
      </c>
      <c r="B28" s="15"/>
      <c r="C28" s="15"/>
      <c r="D28" s="15"/>
      <c r="E28" s="15"/>
      <c r="F28" s="15"/>
      <c r="G28" s="15"/>
    </row>
    <row r="29" spans="1:7" x14ac:dyDescent="0.2">
      <c r="A29" s="2"/>
      <c r="B29" s="16"/>
      <c r="C29" s="16"/>
      <c r="D29" s="16"/>
      <c r="E29" s="16"/>
      <c r="F29" s="16"/>
      <c r="G29" s="16"/>
    </row>
    <row r="30" spans="1:7" x14ac:dyDescent="0.2">
      <c r="A30" s="39" t="s">
        <v>82</v>
      </c>
      <c r="B30" s="12">
        <f>B25</f>
        <v>0</v>
      </c>
      <c r="C30" s="12">
        <f t="shared" ref="C30:G30" si="1">C25</f>
        <v>0</v>
      </c>
      <c r="D30" s="12">
        <f t="shared" si="1"/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</row>
    <row r="33" spans="1:7" ht="45" customHeight="1" x14ac:dyDescent="0.2">
      <c r="A33" s="49" t="s">
        <v>139</v>
      </c>
      <c r="B33" s="50"/>
      <c r="C33" s="50"/>
      <c r="D33" s="50"/>
      <c r="E33" s="50"/>
      <c r="F33" s="50"/>
      <c r="G33" s="51"/>
    </row>
    <row r="34" spans="1:7" x14ac:dyDescent="0.2">
      <c r="A34" s="29"/>
      <c r="B34" s="19" t="s">
        <v>0</v>
      </c>
      <c r="C34" s="20"/>
      <c r="D34" s="20"/>
      <c r="E34" s="20"/>
      <c r="F34" s="21"/>
      <c r="G34" s="52" t="s">
        <v>7</v>
      </c>
    </row>
    <row r="35" spans="1:7" ht="22.5" x14ac:dyDescent="0.2">
      <c r="A35" s="30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3"/>
    </row>
    <row r="36" spans="1:7" x14ac:dyDescent="0.2">
      <c r="A36" s="31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40"/>
      <c r="B37" s="14"/>
      <c r="C37" s="14"/>
      <c r="D37" s="14"/>
      <c r="E37" s="14"/>
      <c r="F37" s="14"/>
      <c r="G37" s="14"/>
    </row>
    <row r="38" spans="1:7" ht="22.5" x14ac:dyDescent="0.2">
      <c r="A38" s="41" t="s">
        <v>90</v>
      </c>
      <c r="B38" s="15">
        <v>3023300</v>
      </c>
      <c r="C38" s="6">
        <v>2830555.6</v>
      </c>
      <c r="D38" s="15">
        <f>+B38+C38</f>
        <v>5853855.5999999996</v>
      </c>
      <c r="E38" s="6">
        <v>5853855.5999999996</v>
      </c>
      <c r="F38" s="6">
        <v>5853855.5999999996</v>
      </c>
      <c r="G38" s="15">
        <f>+D38-E38</f>
        <v>0</v>
      </c>
    </row>
    <row r="39" spans="1:7" x14ac:dyDescent="0.2">
      <c r="A39" s="41"/>
      <c r="B39" s="15"/>
      <c r="C39" s="15"/>
      <c r="D39" s="15"/>
      <c r="E39" s="15"/>
      <c r="F39" s="15"/>
      <c r="G39" s="15"/>
    </row>
    <row r="40" spans="1:7" x14ac:dyDescent="0.2">
      <c r="A40" s="41" t="s">
        <v>91</v>
      </c>
      <c r="B40" s="15"/>
      <c r="C40" s="15"/>
      <c r="D40" s="15"/>
      <c r="E40" s="15"/>
      <c r="F40" s="15"/>
      <c r="G40" s="15"/>
    </row>
    <row r="41" spans="1:7" x14ac:dyDescent="0.2">
      <c r="A41" s="41"/>
      <c r="B41" s="15"/>
      <c r="C41" s="15"/>
      <c r="D41" s="15"/>
      <c r="E41" s="15"/>
      <c r="F41" s="15"/>
      <c r="G41" s="15"/>
    </row>
    <row r="42" spans="1:7" ht="22.5" x14ac:dyDescent="0.2">
      <c r="A42" s="41" t="s">
        <v>92</v>
      </c>
      <c r="B42" s="15"/>
      <c r="C42" s="15"/>
      <c r="D42" s="15"/>
      <c r="E42" s="15"/>
      <c r="F42" s="15"/>
      <c r="G42" s="15"/>
    </row>
    <row r="43" spans="1:7" x14ac:dyDescent="0.2">
      <c r="A43" s="41"/>
      <c r="B43" s="15"/>
      <c r="C43" s="15"/>
      <c r="D43" s="15"/>
      <c r="E43" s="15"/>
      <c r="F43" s="15"/>
      <c r="G43" s="15"/>
    </row>
    <row r="44" spans="1:7" ht="22.5" x14ac:dyDescent="0.2">
      <c r="A44" s="41" t="s">
        <v>93</v>
      </c>
      <c r="B44" s="15"/>
      <c r="C44" s="15"/>
      <c r="D44" s="15"/>
      <c r="E44" s="15"/>
      <c r="F44" s="15"/>
      <c r="G44" s="15"/>
    </row>
    <row r="45" spans="1:7" x14ac:dyDescent="0.2">
      <c r="A45" s="41"/>
      <c r="B45" s="15"/>
      <c r="C45" s="15"/>
      <c r="D45" s="15"/>
      <c r="E45" s="15"/>
      <c r="F45" s="15"/>
      <c r="G45" s="15"/>
    </row>
    <row r="46" spans="1:7" ht="22.5" x14ac:dyDescent="0.2">
      <c r="A46" s="41" t="s">
        <v>94</v>
      </c>
      <c r="B46" s="15"/>
      <c r="C46" s="15"/>
      <c r="D46" s="15"/>
      <c r="E46" s="15"/>
      <c r="F46" s="15"/>
      <c r="G46" s="15"/>
    </row>
    <row r="47" spans="1:7" x14ac:dyDescent="0.2">
      <c r="A47" s="41"/>
      <c r="B47" s="15"/>
      <c r="C47" s="15"/>
      <c r="D47" s="15"/>
      <c r="E47" s="15"/>
      <c r="F47" s="15"/>
      <c r="G47" s="15"/>
    </row>
    <row r="48" spans="1:7" ht="22.5" x14ac:dyDescent="0.2">
      <c r="A48" s="41" t="s">
        <v>95</v>
      </c>
      <c r="B48" s="15"/>
      <c r="C48" s="15"/>
      <c r="D48" s="15"/>
      <c r="E48" s="15"/>
      <c r="F48" s="15"/>
      <c r="G48" s="15"/>
    </row>
    <row r="49" spans="1:7" x14ac:dyDescent="0.2">
      <c r="A49" s="41"/>
      <c r="B49" s="15"/>
      <c r="C49" s="15"/>
      <c r="D49" s="15"/>
      <c r="E49" s="15"/>
      <c r="F49" s="15"/>
      <c r="G49" s="15"/>
    </row>
    <row r="50" spans="1:7" x14ac:dyDescent="0.2">
      <c r="A50" s="41" t="s">
        <v>96</v>
      </c>
      <c r="B50" s="15"/>
      <c r="C50" s="15"/>
      <c r="D50" s="15"/>
      <c r="E50" s="15"/>
      <c r="F50" s="15"/>
      <c r="G50" s="15"/>
    </row>
    <row r="51" spans="1:7" x14ac:dyDescent="0.2">
      <c r="A51" s="42"/>
      <c r="B51" s="16"/>
      <c r="C51" s="16"/>
      <c r="D51" s="16"/>
      <c r="E51" s="16"/>
      <c r="F51" s="16"/>
      <c r="G51" s="16"/>
    </row>
    <row r="52" spans="1:7" x14ac:dyDescent="0.2">
      <c r="A52" s="43" t="s">
        <v>82</v>
      </c>
      <c r="B52" s="12">
        <f t="shared" ref="B52:G52" si="2">B50+B48+B46+B44+B42+B40+B38</f>
        <v>3023300</v>
      </c>
      <c r="C52" s="12">
        <f t="shared" si="2"/>
        <v>2830555.6</v>
      </c>
      <c r="D52" s="12">
        <f t="shared" si="2"/>
        <v>5853855.5999999996</v>
      </c>
      <c r="E52" s="12">
        <f t="shared" si="2"/>
        <v>5853855.5999999996</v>
      </c>
      <c r="F52" s="12">
        <f t="shared" si="2"/>
        <v>5853855.5999999996</v>
      </c>
      <c r="G52" s="12">
        <f t="shared" si="2"/>
        <v>0</v>
      </c>
    </row>
    <row r="59" spans="1:7" x14ac:dyDescent="0.2">
      <c r="A59" s="26" t="s">
        <v>128</v>
      </c>
      <c r="B59" s="26" t="s">
        <v>135</v>
      </c>
    </row>
    <row r="60" spans="1:7" x14ac:dyDescent="0.2">
      <c r="A60" s="26" t="s">
        <v>129</v>
      </c>
      <c r="B60" s="26" t="s">
        <v>131</v>
      </c>
    </row>
    <row r="61" spans="1:7" x14ac:dyDescent="0.2">
      <c r="A61" s="26" t="s">
        <v>130</v>
      </c>
      <c r="B61" s="27" t="s">
        <v>141</v>
      </c>
    </row>
    <row r="62" spans="1:7" x14ac:dyDescent="0.2">
      <c r="A62" s="27" t="s">
        <v>132</v>
      </c>
      <c r="B62" s="27" t="s">
        <v>133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33:G33"/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workbookViewId="0">
      <selection activeCell="E23" sqref="E23"/>
    </sheetView>
  </sheetViews>
  <sheetFormatPr baseColWidth="10" defaultColWidth="12" defaultRowHeight="11.25" x14ac:dyDescent="0.2"/>
  <cols>
    <col min="1" max="1" width="65.83203125" style="1" customWidth="1"/>
    <col min="2" max="2" width="29.6640625" style="1" customWidth="1"/>
    <col min="3" max="7" width="18.33203125" style="1" customWidth="1"/>
    <col min="8" max="16384" width="12" style="1"/>
  </cols>
  <sheetData>
    <row r="1" spans="1:7" ht="45" customHeight="1" x14ac:dyDescent="0.2">
      <c r="A1" s="57" t="s">
        <v>140</v>
      </c>
      <c r="B1" s="58"/>
      <c r="C1" s="58"/>
      <c r="D1" s="58"/>
      <c r="E1" s="58"/>
      <c r="F1" s="58"/>
      <c r="G1" s="59"/>
    </row>
    <row r="2" spans="1:7" x14ac:dyDescent="0.2">
      <c r="A2" s="29"/>
      <c r="B2" s="19" t="s">
        <v>0</v>
      </c>
      <c r="C2" s="20"/>
      <c r="D2" s="20"/>
      <c r="E2" s="20"/>
      <c r="F2" s="21"/>
      <c r="G2" s="52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4"/>
      <c r="B5" s="5"/>
      <c r="C5" s="5"/>
      <c r="D5" s="5"/>
      <c r="E5" s="5"/>
      <c r="F5" s="5"/>
      <c r="G5" s="5"/>
    </row>
    <row r="6" spans="1:7" x14ac:dyDescent="0.2">
      <c r="A6" s="18" t="s">
        <v>97</v>
      </c>
      <c r="B6" s="25">
        <f>B14</f>
        <v>3023300</v>
      </c>
      <c r="C6" s="25">
        <f t="shared" ref="C6:G6" si="0">C14</f>
        <v>2830555.6</v>
      </c>
      <c r="D6" s="25">
        <f t="shared" si="0"/>
        <v>5853855.5999999996</v>
      </c>
      <c r="E6" s="25">
        <f t="shared" si="0"/>
        <v>5853855.5999999996</v>
      </c>
      <c r="F6" s="25">
        <f t="shared" si="0"/>
        <v>5853855.5999999996</v>
      </c>
      <c r="G6" s="25">
        <f t="shared" si="0"/>
        <v>0</v>
      </c>
    </row>
    <row r="7" spans="1:7" x14ac:dyDescent="0.2">
      <c r="A7" s="45" t="s">
        <v>98</v>
      </c>
      <c r="B7" s="6"/>
      <c r="C7" s="6"/>
      <c r="D7" s="6"/>
      <c r="E7" s="6"/>
      <c r="F7" s="6"/>
      <c r="G7" s="6"/>
    </row>
    <row r="8" spans="1:7" x14ac:dyDescent="0.2">
      <c r="A8" s="45" t="s">
        <v>99</v>
      </c>
      <c r="B8" s="6"/>
      <c r="C8" s="6"/>
      <c r="D8" s="6"/>
      <c r="E8" s="6"/>
      <c r="F8" s="6"/>
      <c r="G8" s="6"/>
    </row>
    <row r="9" spans="1:7" x14ac:dyDescent="0.2">
      <c r="A9" s="45" t="s">
        <v>100</v>
      </c>
      <c r="B9" s="6"/>
      <c r="C9" s="6"/>
      <c r="D9" s="6"/>
      <c r="E9" s="6"/>
      <c r="F9" s="6"/>
      <c r="G9" s="6"/>
    </row>
    <row r="10" spans="1:7" x14ac:dyDescent="0.2">
      <c r="A10" s="45" t="s">
        <v>101</v>
      </c>
      <c r="B10" s="6"/>
      <c r="C10" s="6"/>
      <c r="D10" s="6"/>
      <c r="E10" s="6"/>
      <c r="F10" s="6"/>
      <c r="G10" s="6"/>
    </row>
    <row r="11" spans="1:7" x14ac:dyDescent="0.2">
      <c r="A11" s="45" t="s">
        <v>102</v>
      </c>
      <c r="B11" s="6"/>
      <c r="C11" s="6"/>
      <c r="D11" s="6"/>
      <c r="E11" s="6"/>
      <c r="F11" s="6"/>
      <c r="G11" s="6"/>
    </row>
    <row r="12" spans="1:7" x14ac:dyDescent="0.2">
      <c r="A12" s="45" t="s">
        <v>103</v>
      </c>
      <c r="B12" s="6"/>
      <c r="C12" s="6"/>
      <c r="D12" s="6"/>
      <c r="E12" s="6"/>
      <c r="F12" s="6"/>
      <c r="G12" s="6"/>
    </row>
    <row r="13" spans="1:7" x14ac:dyDescent="0.2">
      <c r="A13" s="45" t="s">
        <v>104</v>
      </c>
      <c r="B13" s="6"/>
      <c r="C13" s="6"/>
      <c r="D13" s="6"/>
      <c r="E13" s="6"/>
      <c r="F13" s="6"/>
      <c r="G13" s="6"/>
    </row>
    <row r="14" spans="1:7" x14ac:dyDescent="0.2">
      <c r="A14" s="45" t="s">
        <v>37</v>
      </c>
      <c r="B14" s="6">
        <v>3023300</v>
      </c>
      <c r="C14" s="6">
        <v>2830555.6</v>
      </c>
      <c r="D14" s="6">
        <f>+B14+C14</f>
        <v>5853855.5999999996</v>
      </c>
      <c r="E14" s="6">
        <v>5853855.5999999996</v>
      </c>
      <c r="F14" s="6">
        <v>5853855.5999999996</v>
      </c>
      <c r="G14" s="6">
        <f>+D14-E14</f>
        <v>0</v>
      </c>
    </row>
    <row r="15" spans="1:7" x14ac:dyDescent="0.2">
      <c r="A15" s="46"/>
      <c r="B15" s="6"/>
      <c r="C15" s="6"/>
      <c r="D15" s="6"/>
      <c r="E15" s="6"/>
      <c r="F15" s="6"/>
      <c r="G15" s="6"/>
    </row>
    <row r="16" spans="1:7" x14ac:dyDescent="0.2">
      <c r="A16" s="18" t="s">
        <v>105</v>
      </c>
      <c r="B16" s="6"/>
      <c r="C16" s="6"/>
      <c r="D16" s="6"/>
      <c r="E16" s="6"/>
      <c r="F16" s="6"/>
      <c r="G16" s="6"/>
    </row>
    <row r="17" spans="1:7" x14ac:dyDescent="0.2">
      <c r="A17" s="45" t="s">
        <v>106</v>
      </c>
      <c r="B17" s="6"/>
      <c r="C17" s="6"/>
      <c r="D17" s="6"/>
      <c r="E17" s="6"/>
      <c r="F17" s="6"/>
      <c r="G17" s="6"/>
    </row>
    <row r="18" spans="1:7" x14ac:dyDescent="0.2">
      <c r="A18" s="45" t="s">
        <v>107</v>
      </c>
      <c r="B18" s="6"/>
      <c r="C18" s="6"/>
      <c r="D18" s="6"/>
      <c r="E18" s="6"/>
      <c r="F18" s="6"/>
      <c r="G18" s="6"/>
    </row>
    <row r="19" spans="1:7" x14ac:dyDescent="0.2">
      <c r="A19" s="45" t="s">
        <v>108</v>
      </c>
      <c r="B19" s="6"/>
      <c r="C19" s="6"/>
      <c r="D19" s="6"/>
      <c r="E19" s="6"/>
      <c r="F19" s="6"/>
      <c r="G19" s="6"/>
    </row>
    <row r="20" spans="1:7" x14ac:dyDescent="0.2">
      <c r="A20" s="45" t="s">
        <v>109</v>
      </c>
      <c r="B20" s="6"/>
      <c r="C20" s="6"/>
      <c r="D20" s="6"/>
      <c r="E20" s="6"/>
      <c r="F20" s="6"/>
      <c r="G20" s="6"/>
    </row>
    <row r="21" spans="1:7" x14ac:dyDescent="0.2">
      <c r="A21" s="45" t="s">
        <v>110</v>
      </c>
      <c r="B21" s="6"/>
      <c r="C21" s="6"/>
      <c r="D21" s="6"/>
      <c r="E21" s="6"/>
      <c r="F21" s="6"/>
      <c r="G21" s="6"/>
    </row>
    <row r="22" spans="1:7" x14ac:dyDescent="0.2">
      <c r="A22" s="45" t="s">
        <v>111</v>
      </c>
      <c r="B22" s="6"/>
      <c r="C22" s="6"/>
      <c r="D22" s="6"/>
      <c r="E22" s="6"/>
      <c r="F22" s="6"/>
      <c r="G22" s="6"/>
    </row>
    <row r="23" spans="1:7" x14ac:dyDescent="0.2">
      <c r="A23" s="45" t="s">
        <v>112</v>
      </c>
      <c r="B23" s="6"/>
      <c r="C23" s="6"/>
      <c r="D23" s="6"/>
      <c r="E23" s="6"/>
      <c r="F23" s="6"/>
      <c r="G23" s="6"/>
    </row>
    <row r="24" spans="1:7" x14ac:dyDescent="0.2">
      <c r="A24" s="46"/>
      <c r="B24" s="6"/>
      <c r="C24" s="6"/>
      <c r="D24" s="6"/>
      <c r="E24" s="6"/>
      <c r="F24" s="6"/>
      <c r="G24" s="6"/>
    </row>
    <row r="25" spans="1:7" x14ac:dyDescent="0.2">
      <c r="A25" s="18" t="s">
        <v>113</v>
      </c>
      <c r="B25" s="6"/>
      <c r="C25" s="6"/>
      <c r="D25" s="6"/>
      <c r="E25" s="6"/>
      <c r="F25" s="6"/>
      <c r="G25" s="6"/>
    </row>
    <row r="26" spans="1:7" x14ac:dyDescent="0.2">
      <c r="A26" s="45" t="s">
        <v>114</v>
      </c>
      <c r="B26" s="6"/>
      <c r="C26" s="6"/>
      <c r="D26" s="6"/>
      <c r="E26" s="6"/>
      <c r="F26" s="6"/>
      <c r="G26" s="6"/>
    </row>
    <row r="27" spans="1:7" x14ac:dyDescent="0.2">
      <c r="A27" s="45" t="s">
        <v>115</v>
      </c>
      <c r="B27" s="6"/>
      <c r="C27" s="6"/>
      <c r="D27" s="6"/>
      <c r="E27" s="6"/>
      <c r="F27" s="6"/>
      <c r="G27" s="6"/>
    </row>
    <row r="28" spans="1:7" x14ac:dyDescent="0.2">
      <c r="A28" s="45" t="s">
        <v>116</v>
      </c>
      <c r="B28" s="6"/>
      <c r="C28" s="6"/>
      <c r="D28" s="6"/>
      <c r="E28" s="6"/>
      <c r="F28" s="6"/>
      <c r="G28" s="6"/>
    </row>
    <row r="29" spans="1:7" x14ac:dyDescent="0.2">
      <c r="A29" s="45" t="s">
        <v>117</v>
      </c>
      <c r="B29" s="6"/>
      <c r="C29" s="6"/>
      <c r="D29" s="6"/>
      <c r="E29" s="6"/>
      <c r="F29" s="6"/>
      <c r="G29" s="6"/>
    </row>
    <row r="30" spans="1:7" x14ac:dyDescent="0.2">
      <c r="A30" s="45" t="s">
        <v>118</v>
      </c>
      <c r="B30" s="6"/>
      <c r="C30" s="6"/>
      <c r="D30" s="6"/>
      <c r="E30" s="6"/>
      <c r="F30" s="6"/>
      <c r="G30" s="6"/>
    </row>
    <row r="31" spans="1:7" x14ac:dyDescent="0.2">
      <c r="A31" s="45" t="s">
        <v>119</v>
      </c>
      <c r="B31" s="6"/>
      <c r="C31" s="6"/>
      <c r="D31" s="6"/>
      <c r="E31" s="6"/>
      <c r="F31" s="6"/>
      <c r="G31" s="6"/>
    </row>
    <row r="32" spans="1:7" x14ac:dyDescent="0.2">
      <c r="A32" s="45" t="s">
        <v>120</v>
      </c>
      <c r="B32" s="6"/>
      <c r="C32" s="6"/>
      <c r="D32" s="6"/>
      <c r="E32" s="6"/>
      <c r="F32" s="6"/>
      <c r="G32" s="6"/>
    </row>
    <row r="33" spans="1:7" x14ac:dyDescent="0.2">
      <c r="A33" s="45" t="s">
        <v>121</v>
      </c>
      <c r="B33" s="6"/>
      <c r="C33" s="6"/>
      <c r="D33" s="6"/>
      <c r="E33" s="6"/>
      <c r="F33" s="6"/>
      <c r="G33" s="6"/>
    </row>
    <row r="34" spans="1:7" x14ac:dyDescent="0.2">
      <c r="A34" s="45" t="s">
        <v>122</v>
      </c>
      <c r="B34" s="6"/>
      <c r="C34" s="6"/>
      <c r="D34" s="6"/>
      <c r="E34" s="6"/>
      <c r="F34" s="6"/>
      <c r="G34" s="6"/>
    </row>
    <row r="35" spans="1:7" x14ac:dyDescent="0.2">
      <c r="A35" s="46"/>
      <c r="B35" s="6"/>
      <c r="C35" s="6"/>
      <c r="D35" s="6"/>
      <c r="E35" s="6"/>
      <c r="F35" s="6"/>
      <c r="G35" s="6"/>
    </row>
    <row r="36" spans="1:7" x14ac:dyDescent="0.2">
      <c r="A36" s="18" t="s">
        <v>123</v>
      </c>
      <c r="B36" s="6"/>
      <c r="C36" s="6"/>
      <c r="D36" s="6"/>
      <c r="E36" s="6"/>
      <c r="F36" s="6"/>
      <c r="G36" s="6"/>
    </row>
    <row r="37" spans="1:7" x14ac:dyDescent="0.2">
      <c r="A37" s="45" t="s">
        <v>124</v>
      </c>
      <c r="B37" s="6"/>
      <c r="C37" s="6"/>
      <c r="D37" s="6"/>
      <c r="E37" s="6"/>
      <c r="F37" s="6"/>
      <c r="G37" s="6"/>
    </row>
    <row r="38" spans="1:7" ht="22.5" x14ac:dyDescent="0.2">
      <c r="A38" s="45" t="s">
        <v>125</v>
      </c>
      <c r="B38" s="6"/>
      <c r="C38" s="6"/>
      <c r="D38" s="6"/>
      <c r="E38" s="6"/>
      <c r="F38" s="6"/>
      <c r="G38" s="6"/>
    </row>
    <row r="39" spans="1:7" x14ac:dyDescent="0.2">
      <c r="A39" s="45" t="s">
        <v>126</v>
      </c>
      <c r="B39" s="6"/>
      <c r="C39" s="6"/>
      <c r="D39" s="6"/>
      <c r="E39" s="6"/>
      <c r="F39" s="6"/>
      <c r="G39" s="6"/>
    </row>
    <row r="40" spans="1:7" x14ac:dyDescent="0.2">
      <c r="A40" s="45" t="s">
        <v>127</v>
      </c>
      <c r="B40" s="6"/>
      <c r="C40" s="6"/>
      <c r="D40" s="6"/>
      <c r="E40" s="6"/>
      <c r="F40" s="6"/>
      <c r="G40" s="6"/>
    </row>
    <row r="41" spans="1:7" x14ac:dyDescent="0.2">
      <c r="A41" s="46"/>
      <c r="B41" s="6"/>
      <c r="C41" s="6"/>
      <c r="D41" s="6"/>
      <c r="E41" s="6"/>
      <c r="F41" s="6"/>
      <c r="G41" s="6"/>
    </row>
    <row r="42" spans="1:7" x14ac:dyDescent="0.2">
      <c r="A42" s="47" t="s">
        <v>82</v>
      </c>
      <c r="B42" s="12">
        <f t="shared" ref="B42:G42" si="1">B36+B25+B16+B6</f>
        <v>3023300</v>
      </c>
      <c r="C42" s="12">
        <f t="shared" si="1"/>
        <v>2830555.6</v>
      </c>
      <c r="D42" s="12">
        <f t="shared" si="1"/>
        <v>5853855.5999999996</v>
      </c>
      <c r="E42" s="12">
        <f t="shared" si="1"/>
        <v>5853855.5999999996</v>
      </c>
      <c r="F42" s="12">
        <f t="shared" si="1"/>
        <v>5853855.5999999996</v>
      </c>
      <c r="G42" s="12">
        <f t="shared" si="1"/>
        <v>0</v>
      </c>
    </row>
    <row r="49" spans="1:2" x14ac:dyDescent="0.2">
      <c r="A49" s="26" t="s">
        <v>128</v>
      </c>
      <c r="B49" s="26" t="s">
        <v>128</v>
      </c>
    </row>
    <row r="50" spans="1:2" x14ac:dyDescent="0.2">
      <c r="A50" s="26" t="s">
        <v>129</v>
      </c>
      <c r="B50" s="26" t="s">
        <v>131</v>
      </c>
    </row>
    <row r="51" spans="1:2" x14ac:dyDescent="0.2">
      <c r="A51" s="26" t="s">
        <v>130</v>
      </c>
      <c r="B51" s="27" t="s">
        <v>141</v>
      </c>
    </row>
    <row r="52" spans="1:2" x14ac:dyDescent="0.2">
      <c r="A52" s="27" t="s">
        <v>132</v>
      </c>
      <c r="B52" s="27" t="s">
        <v>133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cp:lastPrinted>2022-04-19T22:01:14Z</cp:lastPrinted>
  <dcterms:created xsi:type="dcterms:W3CDTF">2014-02-10T03:37:14Z</dcterms:created>
  <dcterms:modified xsi:type="dcterms:W3CDTF">2023-01-11T20:02:30Z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